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1880" yWindow="0" windowWidth="25600" windowHeight="17480" tabRatio="500" activeTab="1"/>
  </bookViews>
  <sheets>
    <sheet name="Chart1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2" i="1"/>
  <c r="J3" i="1"/>
  <c r="J4" i="1"/>
  <c r="J5" i="1"/>
  <c r="J6" i="1"/>
  <c r="J7" i="1"/>
  <c r="J2" i="1"/>
  <c r="H3" i="1"/>
  <c r="H4" i="1"/>
  <c r="H5" i="1"/>
  <c r="H6" i="1"/>
  <c r="H7" i="1"/>
  <c r="H2" i="1"/>
  <c r="G3" i="1"/>
  <c r="G4" i="1"/>
  <c r="G5" i="1"/>
  <c r="G6" i="1"/>
  <c r="G7" i="1"/>
  <c r="G2" i="1"/>
  <c r="F3" i="1"/>
  <c r="F4" i="1"/>
  <c r="F5" i="1"/>
  <c r="F6" i="1"/>
  <c r="F7" i="1"/>
  <c r="F2" i="1"/>
  <c r="E3" i="1"/>
  <c r="E4" i="1"/>
  <c r="E5" i="1"/>
  <c r="E6" i="1"/>
  <c r="E7" i="1"/>
  <c r="E2" i="1"/>
  <c r="D3" i="1"/>
  <c r="D4" i="1"/>
  <c r="D5" i="1"/>
  <c r="D6" i="1"/>
  <c r="D7" i="1"/>
  <c r="D2" i="1"/>
</calcChain>
</file>

<file path=xl/sharedStrings.xml><?xml version="1.0" encoding="utf-8"?>
<sst xmlns="http://schemas.openxmlformats.org/spreadsheetml/2006/main" count="29" uniqueCount="28">
  <si>
    <t>Element</t>
  </si>
  <si>
    <t>Flame Color</t>
  </si>
  <si>
    <t>Spectroscope Number</t>
  </si>
  <si>
    <t>Wavelength (nm)</t>
  </si>
  <si>
    <t>Wavelength (m)</t>
  </si>
  <si>
    <t>Frequency (Hz)</t>
  </si>
  <si>
    <t>Energy Change (J)</t>
  </si>
  <si>
    <t>Change in Quantum Number</t>
  </si>
  <si>
    <t>Actual Wavelength</t>
  </si>
  <si>
    <t>Error</t>
  </si>
  <si>
    <t>Percent Error</t>
  </si>
  <si>
    <t>Lithium Chloride</t>
  </si>
  <si>
    <t>Strontium Chloride</t>
  </si>
  <si>
    <t>Potassium Chloride</t>
  </si>
  <si>
    <t>Barium Chloride</t>
  </si>
  <si>
    <t>Copper Chloride</t>
  </si>
  <si>
    <t>Calcium Chloride</t>
  </si>
  <si>
    <t>Magnesium</t>
  </si>
  <si>
    <t xml:space="preserve">red </t>
  </si>
  <si>
    <t>red</t>
  </si>
  <si>
    <t>pink (purple)</t>
  </si>
  <si>
    <t>yellow-green</t>
  </si>
  <si>
    <t>green</t>
  </si>
  <si>
    <t>red/orange</t>
  </si>
  <si>
    <t>Calibration with Mercury</t>
  </si>
  <si>
    <t>purple</t>
  </si>
  <si>
    <t xml:space="preserve"> blue</t>
  </si>
  <si>
    <t>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</si>
</sst>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1" fontId="2" fillId="0" borderId="1" xfId="0" applyNumberFormat="1" applyFont="1" applyBorder="1"/>
    <xf numFmtId="9" fontId="2" fillId="0" borderId="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0536202879924403"/>
                  <c:y val="-0.064914857414582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2000" baseline="0"/>
                      <a:t>y = 112.2x - 93.423
R² = 0.99517</a:t>
                    </a:r>
                    <a:endParaRPr lang="en-US" sz="2000"/>
                  </a:p>
                </c:rich>
              </c:tx>
              <c:numFmt formatCode="General" sourceLinked="0"/>
            </c:trendlineLbl>
          </c:trendline>
          <c:xVal>
            <c:numRef>
              <c:f>Sheet1!$B$11:$B$14</c:f>
              <c:numCache>
                <c:formatCode>General</c:formatCode>
                <c:ptCount val="4"/>
                <c:pt idx="0">
                  <c:v>4.5</c:v>
                </c:pt>
                <c:pt idx="1">
                  <c:v>4.65</c:v>
                </c:pt>
                <c:pt idx="2">
                  <c:v>5.7</c:v>
                </c:pt>
                <c:pt idx="3">
                  <c:v>6.0</c:v>
                </c:pt>
              </c:numCache>
            </c:numRef>
          </c:xVal>
          <c:yVal>
            <c:numRef>
              <c:f>Sheet1!$C$11:$C$14</c:f>
              <c:numCache>
                <c:formatCode>General</c:formatCode>
                <c:ptCount val="4"/>
                <c:pt idx="0">
                  <c:v>404.7</c:v>
                </c:pt>
                <c:pt idx="1">
                  <c:v>435.8</c:v>
                </c:pt>
                <c:pt idx="2">
                  <c:v>546.1</c:v>
                </c:pt>
                <c:pt idx="3">
                  <c:v>579.0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0740328"/>
        <c:axId val="2140735112"/>
      </c:scatterChart>
      <c:valAx>
        <c:axId val="214074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0735112"/>
        <c:crosses val="autoZero"/>
        <c:crossBetween val="midCat"/>
      </c:valAx>
      <c:valAx>
        <c:axId val="2140735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07403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82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5989" cy="58336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4"/>
  <sheetViews>
    <sheetView tabSelected="1" zoomScale="150" zoomScaleNormal="150" zoomScalePageLayoutView="150" workbookViewId="0">
      <selection activeCell="K10" sqref="K10"/>
    </sheetView>
  </sheetViews>
  <sheetFormatPr baseColWidth="10" defaultRowHeight="15" x14ac:dyDescent="0"/>
  <cols>
    <col min="1" max="1" width="24.1640625" customWidth="1"/>
    <col min="2" max="2" width="18.33203125" customWidth="1"/>
    <col min="3" max="3" width="21.1640625" customWidth="1"/>
    <col min="4" max="4" width="17.83203125" customWidth="1"/>
    <col min="5" max="5" width="16.6640625" customWidth="1"/>
    <col min="6" max="6" width="16.1640625" customWidth="1"/>
    <col min="7" max="7" width="17" customWidth="1"/>
    <col min="8" max="8" width="18" customWidth="1"/>
    <col min="9" max="9" width="19.1640625" customWidth="1"/>
    <col min="10" max="10" width="13.33203125" customWidth="1"/>
    <col min="11" max="11" width="11.5" customWidth="1"/>
  </cols>
  <sheetData>
    <row r="1" spans="1:11" s="1" customFormat="1" ht="6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23">
      <c r="A2" s="4" t="s">
        <v>11</v>
      </c>
      <c r="B2" s="4" t="s">
        <v>18</v>
      </c>
      <c r="C2" s="4">
        <v>7</v>
      </c>
      <c r="D2" s="4">
        <f>112.2*C2-93.423</f>
        <v>691.97699999999998</v>
      </c>
      <c r="E2" s="4">
        <f>D2*0.000000001</f>
        <v>6.91977E-7</v>
      </c>
      <c r="F2" s="4">
        <f>300000000/E2</f>
        <v>433540421141165.12</v>
      </c>
      <c r="G2" s="4">
        <f>6.626E-34*F2</f>
        <v>2.8726388304813601E-19</v>
      </c>
      <c r="H2" s="6">
        <f>(2.178E-18/G2)^(1/2)</f>
        <v>2.7535211987290538</v>
      </c>
      <c r="I2" s="4">
        <v>729</v>
      </c>
      <c r="J2" s="4">
        <f>D2-I2</f>
        <v>-37.023000000000025</v>
      </c>
      <c r="K2" s="7">
        <f>J2/I2</f>
        <v>-5.0786008230452706E-2</v>
      </c>
    </row>
    <row r="3" spans="1:11" ht="23">
      <c r="A3" s="4" t="s">
        <v>12</v>
      </c>
      <c r="B3" s="4" t="s">
        <v>19</v>
      </c>
      <c r="C3" s="4">
        <v>6.4</v>
      </c>
      <c r="D3" s="4">
        <f t="shared" ref="D3:D7" si="0">112.2*C3-93.423</f>
        <v>624.65700000000004</v>
      </c>
      <c r="E3" s="4">
        <f t="shared" ref="E3:E7" si="1">D3*0.000000001</f>
        <v>6.2465700000000011E-7</v>
      </c>
      <c r="F3" s="4">
        <f t="shared" ref="F3:F7" si="2">300000000/E3</f>
        <v>480263568646473.12</v>
      </c>
      <c r="G3" s="4">
        <f t="shared" ref="G3:G7" si="3">6.626E-34*F3</f>
        <v>3.182226405851531E-19</v>
      </c>
      <c r="H3" s="6">
        <f t="shared" ref="H3:H7" si="4">(2.178E-18/G3)^(1/2)</f>
        <v>2.6161545720664443</v>
      </c>
      <c r="I3" s="4">
        <v>649</v>
      </c>
      <c r="J3" s="4">
        <f t="shared" ref="J3:J7" si="5">D3-I3</f>
        <v>-24.342999999999961</v>
      </c>
      <c r="K3" s="7">
        <f t="shared" ref="K3:K7" si="6">J3/I3</f>
        <v>-3.7508474576271128E-2</v>
      </c>
    </row>
    <row r="4" spans="1:11" ht="23">
      <c r="A4" s="4" t="s">
        <v>13</v>
      </c>
      <c r="B4" s="4" t="s">
        <v>20</v>
      </c>
      <c r="C4" s="4">
        <v>5.65</v>
      </c>
      <c r="D4" s="4">
        <f t="shared" si="0"/>
        <v>540.50700000000006</v>
      </c>
      <c r="E4" s="4">
        <f t="shared" si="1"/>
        <v>5.4050700000000014E-7</v>
      </c>
      <c r="F4" s="4">
        <f t="shared" si="2"/>
        <v>555034439886994.81</v>
      </c>
      <c r="G4" s="4">
        <f t="shared" si="3"/>
        <v>3.6776581986912273E-19</v>
      </c>
      <c r="H4" s="6">
        <f t="shared" si="4"/>
        <v>2.433566710881685</v>
      </c>
      <c r="I4" s="4">
        <v>495.14</v>
      </c>
      <c r="J4" s="4">
        <f t="shared" si="5"/>
        <v>45.367000000000075</v>
      </c>
      <c r="K4" s="7">
        <f t="shared" si="6"/>
        <v>9.1624591024760824E-2</v>
      </c>
    </row>
    <row r="5" spans="1:11" ht="23">
      <c r="A5" s="4" t="s">
        <v>14</v>
      </c>
      <c r="B5" s="4" t="s">
        <v>21</v>
      </c>
      <c r="C5" s="4">
        <v>5.7</v>
      </c>
      <c r="D5" s="4">
        <f t="shared" si="0"/>
        <v>546.11700000000008</v>
      </c>
      <c r="E5" s="4">
        <f t="shared" si="1"/>
        <v>5.461170000000001E-7</v>
      </c>
      <c r="F5" s="4">
        <f t="shared" si="2"/>
        <v>549332835271562.56</v>
      </c>
      <c r="G5" s="4">
        <f t="shared" si="3"/>
        <v>3.6398793665093733E-19</v>
      </c>
      <c r="H5" s="6">
        <f t="shared" si="4"/>
        <v>2.4461632795503134</v>
      </c>
      <c r="I5" s="4">
        <v>555.48</v>
      </c>
      <c r="J5" s="4">
        <f t="shared" si="5"/>
        <v>-9.3629999999999427</v>
      </c>
      <c r="K5" s="7">
        <f t="shared" si="6"/>
        <v>-1.6855692374162783E-2</v>
      </c>
    </row>
    <row r="6" spans="1:11" ht="23">
      <c r="A6" s="4" t="s">
        <v>15</v>
      </c>
      <c r="B6" s="4" t="s">
        <v>22</v>
      </c>
      <c r="C6" s="4">
        <v>5.5</v>
      </c>
      <c r="D6" s="4">
        <f t="shared" si="0"/>
        <v>523.67700000000002</v>
      </c>
      <c r="E6" s="4">
        <f t="shared" si="1"/>
        <v>5.2367700000000006E-7</v>
      </c>
      <c r="F6" s="4">
        <f t="shared" si="2"/>
        <v>572872209396249.88</v>
      </c>
      <c r="G6" s="4">
        <f t="shared" si="3"/>
        <v>3.7958512594595514E-19</v>
      </c>
      <c r="H6" s="6">
        <f t="shared" si="4"/>
        <v>2.3953795888303318</v>
      </c>
      <c r="I6" s="4">
        <v>519</v>
      </c>
      <c r="J6" s="4">
        <f t="shared" si="5"/>
        <v>4.6770000000000209</v>
      </c>
      <c r="K6" s="7">
        <f t="shared" si="6"/>
        <v>9.0115606936416581E-3</v>
      </c>
    </row>
    <row r="7" spans="1:11" ht="23">
      <c r="A7" s="4" t="s">
        <v>16</v>
      </c>
      <c r="B7" s="4" t="s">
        <v>23</v>
      </c>
      <c r="C7" s="4">
        <v>6.2</v>
      </c>
      <c r="D7" s="4">
        <f t="shared" si="0"/>
        <v>602.21699999999998</v>
      </c>
      <c r="E7" s="4">
        <f t="shared" si="1"/>
        <v>6.0221699999999997E-7</v>
      </c>
      <c r="F7" s="4">
        <f t="shared" si="2"/>
        <v>498159301381395.75</v>
      </c>
      <c r="G7" s="4">
        <f t="shared" si="3"/>
        <v>3.3008035309531283E-19</v>
      </c>
      <c r="H7" s="6">
        <f t="shared" si="4"/>
        <v>2.5687337988411301</v>
      </c>
      <c r="I7" s="4">
        <v>633.59</v>
      </c>
      <c r="J7" s="4">
        <f t="shared" si="5"/>
        <v>-31.373000000000047</v>
      </c>
      <c r="K7" s="7">
        <f t="shared" si="6"/>
        <v>-4.9516248678167341E-2</v>
      </c>
    </row>
    <row r="8" spans="1:11" ht="23">
      <c r="A8" s="4" t="s">
        <v>17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3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3">
      <c r="A10" s="2" t="s">
        <v>24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3">
      <c r="A11" s="2" t="s">
        <v>25</v>
      </c>
      <c r="B11" s="2">
        <v>4.5</v>
      </c>
      <c r="C11" s="2">
        <v>404.7</v>
      </c>
      <c r="D11" s="2"/>
      <c r="E11" s="2"/>
      <c r="F11" s="2"/>
      <c r="G11" s="2"/>
      <c r="H11" s="2"/>
      <c r="I11" s="2"/>
      <c r="J11" s="2"/>
      <c r="K11" s="2"/>
    </row>
    <row r="12" spans="1:11" ht="23">
      <c r="A12" s="5" t="s">
        <v>26</v>
      </c>
      <c r="B12" s="2">
        <v>4.6500000000000004</v>
      </c>
      <c r="C12" s="2">
        <v>435.8</v>
      </c>
    </row>
    <row r="13" spans="1:11" ht="23">
      <c r="A13" s="5" t="s">
        <v>22</v>
      </c>
      <c r="B13" s="2">
        <v>5.7</v>
      </c>
      <c r="C13" s="2">
        <v>546.1</v>
      </c>
    </row>
    <row r="14" spans="1:11" ht="23">
      <c r="A14" s="5" t="s">
        <v>27</v>
      </c>
      <c r="B14" s="2">
        <v>6</v>
      </c>
      <c r="C14" s="2">
        <v>579</v>
      </c>
    </row>
  </sheetData>
  <phoneticPr fontId="3" type="noConversion"/>
  <pageMargins left="0.75" right="0.75" top="1" bottom="1" header="0.5" footer="0.5"/>
  <pageSetup scale="4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>Falcon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Gray</dc:creator>
  <cp:lastModifiedBy>Jennifer Gray</cp:lastModifiedBy>
  <cp:lastPrinted>2015-12-12T16:23:07Z</cp:lastPrinted>
  <dcterms:created xsi:type="dcterms:W3CDTF">2015-12-12T15:41:22Z</dcterms:created>
  <dcterms:modified xsi:type="dcterms:W3CDTF">2015-12-12T16:57:18Z</dcterms:modified>
</cp:coreProperties>
</file>